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sharedStrings.xml" ContentType="application/vnd.openxmlformats-officedocument.spreadsheetml.sharedString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docProps/core.xml" ContentType="application/vnd.openxmlformats-package.core-properties+xml"/>
  <Override PartName="/xl/calcChain.xml" ContentType="application/vnd.openxmlformats-officedocument.spreadsheetml.calcChain+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Z:\Highways\MUN\LCL\Private\ProgramDocuments\BikePed\2017 Solicitation\Selection Process\"/>
    </mc:Choice>
  </mc:AlternateContent>
  <bookViews>
    <workbookView xWindow="0" yWindow="0" windowWidth="25200" windowHeight="12840"/>
  </bookViews>
  <sheets>
    <sheet name="Large Scale Applicants" sheetId="1" r:id="rId1"/>
  </sheets>
  <definedNames>
    <definedName name="_xlnm.Print_Titles" localSheetId="0">'Large Scale Applicants'!$1:$1</definedName>
  </definedNames>
  <calcPr calcId="162913"/>
</workbook>
</file>

<file path=xl/calcChain.xml><?xml version="1.0" encoding="utf-8"?>
<calcChain xmlns="http://schemas.openxmlformats.org/spreadsheetml/2006/main">
  <c r="A4" i="1" l="1"/>
  <c r="A5" i="1"/>
  <c r="A6" i="1" s="1"/>
  <c r="A7" i="1" s="1"/>
  <c r="A8" i="1" s="1"/>
  <c r="A9" i="1" s="1"/>
  <c r="A10" i="1" s="1"/>
  <c r="A11" i="1" s="1"/>
  <c r="A12" i="1" s="1"/>
  <c r="A13" i="1" s="1"/>
  <c r="A14" i="1" s="1"/>
  <c r="A15" i="1" s="1"/>
  <c r="A16" i="1" s="1"/>
  <c r="A17" i="1" s="1"/>
  <c r="A18" i="1" s="1"/>
  <c r="A19" i="1" s="1"/>
  <c r="A20" i="1" s="1"/>
  <c r="A21" i="1" s="1"/>
  <c r="A22" i="1" s="1"/>
  <c r="A23" i="1" s="1"/>
  <c r="A24" i="1" s="1"/>
  <c r="A3" i="1"/>
  <c r="K2" i="1" l="1"/>
  <c r="K3" i="1"/>
  <c r="K4" i="1"/>
  <c r="K5" i="1"/>
  <c r="K6" i="1"/>
  <c r="K7" i="1"/>
  <c r="K8" i="1"/>
  <c r="K9" i="1"/>
  <c r="K10" i="1"/>
  <c r="K11" i="1"/>
  <c r="K12" i="1"/>
  <c r="K13" i="1"/>
  <c r="K14" i="1"/>
  <c r="K15" i="1"/>
  <c r="K16" i="1"/>
  <c r="K17" i="1"/>
  <c r="K18" i="1"/>
  <c r="K19" i="1"/>
  <c r="K20" i="1"/>
  <c r="K21" i="1"/>
  <c r="K22" i="1"/>
  <c r="K23" i="1"/>
  <c r="K24" i="1"/>
  <c r="K27" i="1" l="1"/>
</calcChain>
</file>

<file path=xl/sharedStrings.xml><?xml version="1.0" encoding="utf-8"?>
<sst xmlns="http://schemas.openxmlformats.org/spreadsheetml/2006/main" count="151" uniqueCount="98">
  <si>
    <t>Applicant</t>
  </si>
  <si>
    <t>RPC</t>
  </si>
  <si>
    <t>FacilityType</t>
  </si>
  <si>
    <t>Arlington Recreation Park Pedestrian Access Project</t>
  </si>
  <si>
    <t>Town of Arlington</t>
  </si>
  <si>
    <t>Bennington Co. RC</t>
  </si>
  <si>
    <t>Lane</t>
  </si>
  <si>
    <t xml:space="preserve">The project is to create a safe pedestrian route between Arlington Village and the existing Arlington Recreation Park access path approximately 0.3 miles to the north along Route VT 7A.  The project limits are between the Town Office and just north of the Citgo Station. It consists of: restoring approximately 470 feet of existing marble sidewalk, constructing approximately 260 feet of new concrete sidewalk, installing a crosswalk across Route VT7A (with a rectangular rapid flash beacon), and constructing approximately 760 feet of new 8 feet wide asphalt path. </t>
  </si>
  <si>
    <t>East Barre Sidewalk</t>
  </si>
  <si>
    <t>Town of Barre</t>
  </si>
  <si>
    <t>Central VT RPC</t>
  </si>
  <si>
    <t>Walk</t>
  </si>
  <si>
    <t xml:space="preserve">Sufficient funds to complete an existing Transportation Alternatives grant project (STP EH06(19)) to construct ~500 ft of 5-ft. wide concrete sidewalk with 5 in. granite curbing along the southeast side of Mill St in East Barre Village and along the northeast side of Websterville Rd from Mill St. to the post office, plus two landings and an access spur to a handicapped parking spot. </t>
  </si>
  <si>
    <t>E Darling Hill Rd</t>
  </si>
  <si>
    <t>Town of Burke</t>
  </si>
  <si>
    <t>Northeastern VT Dev. Assoc.</t>
  </si>
  <si>
    <t>Path</t>
  </si>
  <si>
    <t>The project will consist of design and construction of a ~3800ft bike path adjacent to North Side of East Darling Hill Rd and Sharrows on the South side of the road. This project includes the entire length of E Darling Hill Rd and will be constructed concurrently with the reconstruction of E Darling Hill Rd to include drainage improvements and repaving. The road reconstruction portion of the project will be funded by a Northern Boarders Regional Commission Grant. NBRC application submitted, award not yet announced. The timing of both projects should work out to allow for them to happen concurrently.</t>
  </si>
  <si>
    <t>State Park Road Shared Use Path</t>
  </si>
  <si>
    <t>Town of Charlotte</t>
  </si>
  <si>
    <t>Chittenden Co. RPC</t>
  </si>
  <si>
    <t xml:space="preserve">The project will engineer, obtain permitting for and construct a new 2,635 foot long shared-use path  adjacent to State Park Road from Mt. Philo State Park to the southerly end of the Melissa &amp; Trevor Mack Trail.  This will provide over two-miles of off-road path from Mt. Philo to Greenbush Road, allowing bicycle and pedestrian access to many key destinations within the town, such as the Little League Field, Charlotte Berry Farm, and Pelkey's Berry Farm, and, via Greenbush Road, the West Charlotte Village, including the Old Lantern Inn, Town Office, Post Office, Library and the Old Brick Store.
The project can be constructed within existing easements and the road right-of-way; an additional easement may be sought for an alternative layout.  </t>
  </si>
  <si>
    <t>Depot Street Sidewalk/Street Improvements</t>
  </si>
  <si>
    <t>Town of Chester</t>
  </si>
  <si>
    <t>Southern Windsor Co. RPC</t>
  </si>
  <si>
    <t>Upgrade 2300 feet of asphalt sidewalk to concrete with granite curbing, install curb ramps, green strip and pedestrian scale lighting  on Depot Street from the intersection of Depot Street/Bargefrede Road along Depot Street to the Chester Town Hall building. These improvements are for the purpose of eliminating gaps in the existing sidewalk network, widening the sidewalks, ADA upgrades and safety improvements all in an effort to implement the 2017 Village Center Master Plan.</t>
  </si>
  <si>
    <t>Dover Vermont Valley Trail B Plus</t>
  </si>
  <si>
    <t>Town of Dover</t>
  </si>
  <si>
    <t>Windham RC</t>
  </si>
  <si>
    <t>Other</t>
  </si>
  <si>
    <t xml:space="preserve">The proposed project is a dark sky compliant lighted, 8-foot wide asphalt shared use path offset from Route 100 with a 5-foot vegetated buffer strip. The path will begin at the South West corner of Dover Town Park at Country Club Road and Route 100. It will proceed east to the intersection of Country Club Road and Route 100. It will then travel in a northerly direction along the west side of Route 100, ending at Edwards Village Loop and Route 100. The total path length is approximately 1,510 linear feet, 
</t>
  </si>
  <si>
    <t>Route 15 multi-modal path</t>
  </si>
  <si>
    <t>Town of Jericho</t>
  </si>
  <si>
    <t>Construction of a 10' wide multi-modal path between Browns Trace and River Road on the south side of Route 15, with some section being a 5' wide sidewalk where appropriate, such as the across the Browns River bridge.</t>
  </si>
  <si>
    <t>Ludlow Village Sidewalks - Phase 1</t>
  </si>
  <si>
    <t>Village of Ludlow</t>
  </si>
  <si>
    <t>The Village of Ludlow would like to replace &amp; upgrade 1,468-ft of sidewalk to ADA standards within its designated Village Center.  Existing sidewalks exceed the minimum ADA width, but are otherwise non-compliant.  Project includes a 495-ft section of 5ft width on the north side of Pleasant St between Andover St &amp; Depot St; a 380-ft section of 10-ft width on the south side of Main St between Depot St &amp; building 142 (Aubuchon); a 593-ft section of 7ft width on the south side of Main St between 142 (Aubuchon) &amp; Elm St.</t>
  </si>
  <si>
    <t>North Bennington Upper Main Street Sidewalk</t>
  </si>
  <si>
    <t>Village of North Bennington</t>
  </si>
  <si>
    <t>Improvement and re-establishment of non-existent sidewalk on Main Street.  Establish pedestrian connection to village downtown from residential areas and establish green buffer between pedestrian walkway and road.</t>
  </si>
  <si>
    <t>Main Street Pedestrian Bridge/US 2 South Sidewalk Project</t>
  </si>
  <si>
    <t>Town of Plainfield</t>
  </si>
  <si>
    <t xml:space="preserve">The project (Phase A of the 2013 Broadreach Scoping Study) addresses the following facilities: sidewalks, pedestrian crossing improvements, improvements that address ADA requirements.
The following will be constructed:
• a free-standing, prefabricated pedestrian bridge adjacent to the existing Main Street Bridge, spanning the Winooski River
• segments of sidewalks on either side of the pedestrian bridge, connecting the Mill Street Park in the lower village to US 2 in the upper village
• a VTrans-approved crosswalk on US 2, opposite the Plainfield Town Hall Opera House
This project was awarded Bicycle and Pedestrian Program funding in FY14. This application is for Make Up Funding for an existing project.
</t>
  </si>
  <si>
    <t xml:space="preserve">Town Of Royalton </t>
  </si>
  <si>
    <t>Two Rivers - Ottauquechee RC</t>
  </si>
  <si>
    <t>The scoping study will focus on the South Royalton Village to conduct inventory of current sidewalk infrastructure, identify gaps in the network with potential linkages to other areas of town and recommend priority segments for future construction along with cost estimates.</t>
  </si>
  <si>
    <t>Irish Hill Bicycle and Pedestrian Facility</t>
  </si>
  <si>
    <t>Town of Shelburne</t>
  </si>
  <si>
    <t>The Town of Shelburne seeks VTrans funding to engineer and construct a bicycle and pedestrian facility that will implement the preferred alternative identified in the Shelburne Falls Non-Motorized Traveler Safety &amp; Mobility Study. The preferred alternative includes a installation of a prefabricated bridge, construction of a new sidewalk, and paving of an existing rough gravel path (base installed as part of the buildout of the Rivercrest Development.  The project would improve safety, mobility, and connectivity for existing and newly emerging neighborhoods located east of the Laplatte River.  Access to Shelburne village from these neighborhoods is currently impeded due to a lack of appropriate facilities.</t>
  </si>
  <si>
    <t>Williston Road Cycle Track and Pedestrian Improvements</t>
  </si>
  <si>
    <t>City of South Burlington</t>
  </si>
  <si>
    <t>The Williston Road Cycle Track and Pedestrian Improvements project is along the south side of US 2 between Dorset St and White St/Midas Dr.  It includes a new asphalt bicycle facility buffered from traffic by a landscaped/snow storage strip and pedestrian oriented lighting and from a new, wider, concrete sidewalk by a landscaped strip.  It is 2030 feet in length and links commercial businesses, hotels, an elementary school, and nearby neighborhoods and connects bicycle and pedestrian existing and planned infrastructure.</t>
  </si>
  <si>
    <t>Springfield South Street Sidewalk Improvements</t>
  </si>
  <si>
    <t>Town of Springfield</t>
  </si>
  <si>
    <t>This project involved the design and construction of sidewalk improvements along South Street (TH #4) between Union Street (TH #361) and the Springfield High School/Dean Technical Center (about 0.495 miles).  It is a heavily used sidewalk located in a densely-populated part of town, including the Maples, an adjacent senior housing complex.  It is the main walking route from the downtown and several residential neighborhoods to the School and Education Center.  The existing conditions make it unsafe for many pedestrians, and this area has been identified in the Town's sidewalk inventory as a priority need.  The majority of the sidewalk length (87.9%) does not meet ADA standards – particularly with regard to the width and curb ramps.  Sidewalk improvements will bring all sidewalks up to ADA standards, including width, cross-slopes, curb ramps, crosswalks.  These ADA upgrades involve 2,422 feet of sidewalk widened to 5 feet in width, 260 feet of crosswalk, 11 curb ramps, 55 feet of handrail, and incidental drainage work.  The project would create 5 feet wide concrete sidewalks, with a 3-4 feet wide grass strip between the roadway and sidewalk (where ROW allows), and  granite curbing.  
This project is currently funded under Springfield TAP TA14(6).  The project is currently in the Right-of-Way Plan development stage.  The design and construction cost estimates were increased due to some issues that arose during the project design phase (e.g. Phase 1 archeological review).  However, the project is on-track to be constructed within 1-2 years.  Additional funds are needed to complete this project.</t>
  </si>
  <si>
    <t>Federal Street West Sidewalk Connection</t>
  </si>
  <si>
    <t>City of St. Albans</t>
  </si>
  <si>
    <t>Northwest RPC</t>
  </si>
  <si>
    <t>This project would construct a portion of the Federal Street Multi-Modal Connector HPP 8000(17). It includes approximately 1,000 feet of new, 4-5 foot-wide concrete sidewalk to connect to existing sections of sidewalk and complete a pedestrian connection on the west side of Federal Street from Lake Street to Aldis Street. The project would also include curbing (including for the existing sidewalk), replacement of trees and landscaping as necessary, a new crosswalk at the top of Aldis St., and at least one new crosswalk across Federal St. in the area of Hoyt St. and the Cooperative Creamery Store. This corridor is a school walking route.</t>
  </si>
  <si>
    <t>Sunderland Safe Roads</t>
  </si>
  <si>
    <t>Town of Sunderland</t>
  </si>
  <si>
    <t>Shoulder</t>
  </si>
  <si>
    <t xml:space="preserve">Committee members and town residents identified that the southbound ascent of Sunderland Hill Road poses the most concern for pedestrians, cyclists and motorists from Dunham Rd to Property # 2539. This is a very steep climb with a blind curve for approximately one half mile. Proposed project is a four foot paved shoulder, approximately 2640 feet, on the southbound ascent of Sunderland Hill Road. This will connect the Sunderland Town Garage with Sunderland Town Hall and improve safety for all vulnerable users.
</t>
  </si>
  <si>
    <t>Colbyville Pedestrian Access Phase I</t>
  </si>
  <si>
    <t>Town of Waterbury</t>
  </si>
  <si>
    <t xml:space="preserve">The project consists of a sidewalk extension at the north end of Stowe Street intersecting with Route 100 and Blush Hill Road that will connect the downtown, with a school and commerce, to the shopping and lodging area in Colbyville, along Route 100 in Waterbury.  The extension will include distinct segments of sidewalks and crosswalks to solve a difficult pedestrian and vehicular intersection.  </t>
  </si>
  <si>
    <t>Blair Park Sidewalk Loop Connection</t>
  </si>
  <si>
    <t>Town of Williston</t>
  </si>
  <si>
    <t>Design and construct the Selectboard endorsed Alternative, 3A from the March 2016 Scoping Study.  The proposed project includes two sections of five foot wide concrete sidewalk for a total of 1,731 feet.  The first section is on the west side of Blair Park connecting to Route 2.  The second section is along the south portion of the road. The project will provide a continuous safe walkway for pedestrians circling Blair Park.  It will also connect to numerous bus stops along Route 2 &amp; 2A for commuters working in the area.  See location map attached.</t>
  </si>
  <si>
    <t>Project Title</t>
  </si>
  <si>
    <t>Rounded Total</t>
  </si>
  <si>
    <t>Federal Share</t>
  </si>
  <si>
    <t>Town of Killington</t>
  </si>
  <si>
    <t>Killington Road Complete Streets</t>
  </si>
  <si>
    <t>Rutland RPC</t>
  </si>
  <si>
    <t>The project is located on Killington Rd. between West Hill Rd. and Dean Hill Rd.  The project will link existing residential and commercial uses to crosswalks and bus stops.  The Town will construct three pedestrian crosswalks with advanced yield and RRFB enhancements; three bus stops with shelters and pull-offs and; approximately 1600 feet of walkway to connect the bus stops and crosswalks.</t>
  </si>
  <si>
    <t>Town of Manchester</t>
  </si>
  <si>
    <t>Manchester Depot St. redesign</t>
  </si>
  <si>
    <t>Depot Street was constructed in the 1980s to maximize the flow of motor vehicles.  Fourteen foot lanes invite speeding, long pedestrina crossings make it difficult and dangeorus for pedestrians to cross the road, lack of bicycle lanes discourages cyclists and a streetscape of barren expanses of pavement makes it an uninviting place to walk, shop or ride a bicycle.  Our goal is to make changes to the street so that it works beter for all users, pedestrians, cyclists, motor vehicles, business owners and is more human in scale.  The additional funds will allow us to complete the project.</t>
  </si>
  <si>
    <t>Town of Poultney</t>
  </si>
  <si>
    <t>Pedestrian Crosswalk Warning System</t>
  </si>
  <si>
    <t>Installation of a Pedestrian Crosswalk Warning System at the highly travelled 4-way intersection of Main/East Main/Beaman/Grove Streets in the Designated Downtown of the Village of Poultney.  The Beaman and Grove Street corridor is VT Route 30. Currently vehicles are controlled by 4-way traffic lights, but there are no measures taken to protect pedestrian except for painted crosswalks.  The intersection isused by residents and visitors to access downtown merchants, Tow Visitor Center, Town Offices, and by children walking and biking to and from school.</t>
  </si>
  <si>
    <t>Town of Proctor</t>
  </si>
  <si>
    <t>Proctor Phase I Sidewalk Improvements and S…</t>
  </si>
  <si>
    <t>Making South St. ADA compliant furthers Proctor's plans for an accessible village.  South St. (VT 3) intersects Main St., where the historic Marble Bridge links to the heart of the village, connecting residences, the Catholic Church, cemetary, high school, recreation area and Carriage Trail from Rutland. This phase of the project will replace 1025' of 4' wide asphalt with 5' wide concrete sidewalk from Grove to north of the Church, 670' of 4'...</t>
  </si>
  <si>
    <t>Town of Wilmington</t>
  </si>
  <si>
    <t>East Main Street Sidewalk Project</t>
  </si>
  <si>
    <t>Wilmington was a recipient of a 2015 VTrans Alternatives Grant for design engineering and construction of 1284 feet of 5 foot wide concrete sidewalks, including pedestrian lighting, an additional crosswalk and two retaining walls.  The preliminary design, which was budgeted in 2017, indicates that the overall construction costs are higher than projected in the original application of 2015.  In anticipation of the construction taking place in 2019, the Town of Wilmington is seeking additional funding for the increased costs.</t>
  </si>
  <si>
    <t>Total Cost</t>
  </si>
  <si>
    <t>n/a</t>
  </si>
  <si>
    <t>Royalton village sidewalk study</t>
  </si>
  <si>
    <t>Project Description</t>
  </si>
  <si>
    <t>Funding Type</t>
  </si>
  <si>
    <t>New Project</t>
  </si>
  <si>
    <t>Additional Funds</t>
  </si>
  <si>
    <t>Total Federal Funds Requested</t>
  </si>
  <si>
    <t>Project Length (FT)</t>
  </si>
  <si>
    <t>New Project - Scoping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</si>
</sst>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quot;$&quot;#,##0"/>
  </numFmts>
  <fonts count="18"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9">
    <xf numFmtId="0" fontId="0" fillId="0" borderId="0" xfId="0"/>
    <xf numFmtId="0" fontId="0" fillId="0" borderId="0" xfId="0" applyAlignment="1">
      <alignment wrapText="1"/>
    </xf>
    <xf numFmtId="0" fontId="16" fillId="0" borderId="0" xfId="0" applyFont="1"/>
    <xf numFmtId="0" fontId="16" fillId="0" borderId="0" xfId="0" applyFont="1" applyAlignment="1">
      <alignment wrapText="1"/>
    </xf>
    <xf numFmtId="0" fontId="0" fillId="0" borderId="0" xfId="0" applyAlignment="1">
      <alignment horizontal="center"/>
    </xf>
    <xf numFmtId="164" fontId="0" fillId="0" borderId="0" xfId="0" applyNumberFormat="1" applyAlignment="1">
      <alignment horizontal="center"/>
    </xf>
    <xf numFmtId="3" fontId="0" fillId="0" borderId="0" xfId="0" applyNumberFormat="1" applyAlignment="1">
      <alignment horizontal="center"/>
    </xf>
    <xf numFmtId="0" fontId="0" fillId="0" borderId="0" xfId="0" applyAlignment="1">
      <alignment horizontal="center" wrapText="1"/>
    </xf>
    <xf numFmtId="164" fontId="16" fillId="0" borderId="0" xfId="0" applyNumberFormat="1" applyFont="1" applyAlignment="1">
      <alignment horizontal="right"/>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10" Type="http://schemas.openxmlformats.org/officeDocument/2006/relationships/customXml" Target="../customXml/item5.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8"/>
  <sheetViews>
    <sheetView tabSelected="1" workbookViewId="0">
      <pane ySplit="1" topLeftCell="A2" activePane="bottomLeft" state="frozen"/>
      <selection pane="bottomLeft" activeCell="I1" sqref="I1:K24"/>
    </sheetView>
  </sheetViews>
  <sheetFormatPr defaultRowHeight="15" x14ac:dyDescent="0.25"/>
  <cols>
    <col min="2" max="2" width="29.85546875" customWidth="1"/>
    <col min="3" max="3" width="34.42578125" style="1" customWidth="1"/>
    <col min="4" max="4" width="27.42578125" customWidth="1"/>
    <col min="5" max="5" width="66.5703125" style="1" customWidth="1"/>
    <col min="6" max="6" width="18.140625" style="1" customWidth="1"/>
    <col min="7" max="7" width="17.140625" customWidth="1"/>
    <col min="8" max="8" width="11.42578125" customWidth="1"/>
    <col min="9" max="9" width="14.7109375" customWidth="1"/>
    <col min="10" max="10" width="15" customWidth="1"/>
    <col min="11" max="11" width="16.42578125" customWidth="1"/>
  </cols>
  <sheetData>
    <row r="1" spans="1:12" ht="30" x14ac:dyDescent="0.25">
      <c r="B1" s="2" t="s">
        <v>0</v>
      </c>
      <c r="C1" s="3" t="s">
        <v>69</v>
      </c>
      <c r="D1" s="2" t="s">
        <v>1</v>
      </c>
      <c r="E1" s="3" t="s">
        <v>91</v>
      </c>
      <c r="F1" s="3" t="s">
        <v>92</v>
      </c>
      <c r="G1" s="2" t="s">
        <v>2</v>
      </c>
      <c r="H1" s="3" t="s">
        <v>96</v>
      </c>
      <c r="I1" s="2" t="s">
        <v>88</v>
      </c>
      <c r="J1" s="2" t="s">
        <v>70</v>
      </c>
      <c r="K1" s="2" t="s">
        <v>71</v>
      </c>
      <c r="L1" s="2"/>
    </row>
    <row r="2" spans="1:12" ht="135" x14ac:dyDescent="0.25">
      <c r="A2">
        <v>1</v>
      </c>
      <c r="B2" t="s">
        <v>4</v>
      </c>
      <c r="C2" s="1" t="s">
        <v>3</v>
      </c>
      <c r="D2" t="s">
        <v>5</v>
      </c>
      <c r="E2" s="1" t="s">
        <v>7</v>
      </c>
      <c r="F2" s="1" t="s">
        <v>93</v>
      </c>
      <c r="G2" t="s">
        <v>6</v>
      </c>
      <c r="H2" s="6">
        <v>1490</v>
      </c>
      <c r="I2" s="5">
        <v>378500</v>
      </c>
      <c r="J2" s="5">
        <v>378500</v>
      </c>
      <c r="K2" s="5">
        <f t="shared" ref="K2:K22" si="0">0.8*J2</f>
        <v>302800</v>
      </c>
    </row>
    <row r="3" spans="1:12" ht="90" x14ac:dyDescent="0.25">
      <c r="A3">
        <f>A2+1</f>
        <v>2</v>
      </c>
      <c r="B3" t="s">
        <v>9</v>
      </c>
      <c r="C3" s="1" t="s">
        <v>8</v>
      </c>
      <c r="D3" t="s">
        <v>10</v>
      </c>
      <c r="E3" s="1" t="s">
        <v>12</v>
      </c>
      <c r="F3" s="1" t="s">
        <v>94</v>
      </c>
      <c r="G3" t="s">
        <v>11</v>
      </c>
      <c r="H3" s="4">
        <v>580</v>
      </c>
      <c r="I3" s="5">
        <v>115355</v>
      </c>
      <c r="J3" s="5">
        <v>115500</v>
      </c>
      <c r="K3" s="5">
        <f t="shared" si="0"/>
        <v>92400</v>
      </c>
    </row>
    <row r="4" spans="1:12" ht="135" x14ac:dyDescent="0.25">
      <c r="A4">
        <f t="shared" ref="A4:A24" si="1">A3+1</f>
        <v>3</v>
      </c>
      <c r="B4" t="s">
        <v>14</v>
      </c>
      <c r="C4" s="1" t="s">
        <v>13</v>
      </c>
      <c r="D4" t="s">
        <v>15</v>
      </c>
      <c r="E4" s="1" t="s">
        <v>17</v>
      </c>
      <c r="F4" s="1" t="s">
        <v>93</v>
      </c>
      <c r="G4" t="s">
        <v>16</v>
      </c>
      <c r="H4" s="4">
        <v>3800</v>
      </c>
      <c r="I4" s="5">
        <v>300000</v>
      </c>
      <c r="J4" s="5">
        <v>300000</v>
      </c>
      <c r="K4" s="5">
        <f t="shared" si="0"/>
        <v>240000</v>
      </c>
    </row>
    <row r="5" spans="1:12" ht="180" x14ac:dyDescent="0.25">
      <c r="A5">
        <f t="shared" si="1"/>
        <v>4</v>
      </c>
      <c r="B5" t="s">
        <v>19</v>
      </c>
      <c r="C5" s="1" t="s">
        <v>18</v>
      </c>
      <c r="D5" t="s">
        <v>20</v>
      </c>
      <c r="E5" s="1" t="s">
        <v>21</v>
      </c>
      <c r="F5" s="1" t="s">
        <v>93</v>
      </c>
      <c r="G5" t="s">
        <v>6</v>
      </c>
      <c r="H5" s="6">
        <v>2635</v>
      </c>
      <c r="I5" s="5">
        <v>676625</v>
      </c>
      <c r="J5" s="5">
        <v>676700</v>
      </c>
      <c r="K5" s="5">
        <f t="shared" si="0"/>
        <v>541360</v>
      </c>
    </row>
    <row r="6" spans="1:12" ht="119.25" customHeight="1" x14ac:dyDescent="0.25">
      <c r="A6">
        <f t="shared" si="1"/>
        <v>5</v>
      </c>
      <c r="B6" t="s">
        <v>23</v>
      </c>
      <c r="C6" s="1" t="s">
        <v>22</v>
      </c>
      <c r="D6" t="s">
        <v>24</v>
      </c>
      <c r="E6" s="1" t="s">
        <v>25</v>
      </c>
      <c r="F6" s="1" t="s">
        <v>93</v>
      </c>
      <c r="G6" t="s">
        <v>11</v>
      </c>
      <c r="H6" s="6">
        <v>2300</v>
      </c>
      <c r="I6" s="5">
        <v>1000000</v>
      </c>
      <c r="J6" s="5">
        <v>1000000</v>
      </c>
      <c r="K6" s="5">
        <f t="shared" si="0"/>
        <v>800000</v>
      </c>
    </row>
    <row r="7" spans="1:12" ht="135" x14ac:dyDescent="0.25">
      <c r="A7">
        <f t="shared" si="1"/>
        <v>6</v>
      </c>
      <c r="B7" t="s">
        <v>27</v>
      </c>
      <c r="C7" s="1" t="s">
        <v>26</v>
      </c>
      <c r="D7" t="s">
        <v>28</v>
      </c>
      <c r="E7" s="1" t="s">
        <v>30</v>
      </c>
      <c r="F7" s="1" t="s">
        <v>93</v>
      </c>
      <c r="G7" t="s">
        <v>29</v>
      </c>
      <c r="H7" s="6">
        <v>1510</v>
      </c>
      <c r="I7" s="5">
        <v>393106</v>
      </c>
      <c r="J7" s="5">
        <v>393200</v>
      </c>
      <c r="K7" s="5">
        <f t="shared" si="0"/>
        <v>314560</v>
      </c>
    </row>
    <row r="8" spans="1:12" ht="60" x14ac:dyDescent="0.25">
      <c r="A8">
        <f t="shared" si="1"/>
        <v>7</v>
      </c>
      <c r="B8" t="s">
        <v>32</v>
      </c>
      <c r="C8" s="1" t="s">
        <v>31</v>
      </c>
      <c r="D8" t="s">
        <v>20</v>
      </c>
      <c r="E8" s="1" t="s">
        <v>33</v>
      </c>
      <c r="F8" s="1" t="s">
        <v>93</v>
      </c>
      <c r="G8" t="s">
        <v>6</v>
      </c>
      <c r="H8" s="4">
        <v>3163</v>
      </c>
      <c r="I8" s="5">
        <v>420000</v>
      </c>
      <c r="J8" s="5">
        <v>420000</v>
      </c>
      <c r="K8" s="5">
        <f t="shared" si="0"/>
        <v>336000</v>
      </c>
    </row>
    <row r="9" spans="1:12" ht="90" x14ac:dyDescent="0.25">
      <c r="A9">
        <f t="shared" si="1"/>
        <v>8</v>
      </c>
      <c r="B9" t="s">
        <v>72</v>
      </c>
      <c r="C9" s="1" t="s">
        <v>73</v>
      </c>
      <c r="D9" t="s">
        <v>74</v>
      </c>
      <c r="E9" s="1" t="s">
        <v>75</v>
      </c>
      <c r="F9" s="1" t="s">
        <v>93</v>
      </c>
      <c r="G9" t="s">
        <v>11</v>
      </c>
      <c r="H9" s="4">
        <v>4400</v>
      </c>
      <c r="I9" s="5">
        <v>872786</v>
      </c>
      <c r="J9" s="5">
        <v>872800</v>
      </c>
      <c r="K9" s="5">
        <f t="shared" si="0"/>
        <v>698240</v>
      </c>
    </row>
    <row r="10" spans="1:12" ht="120" x14ac:dyDescent="0.25">
      <c r="A10">
        <f t="shared" si="1"/>
        <v>9</v>
      </c>
      <c r="B10" t="s">
        <v>35</v>
      </c>
      <c r="C10" s="1" t="s">
        <v>34</v>
      </c>
      <c r="D10" t="s">
        <v>24</v>
      </c>
      <c r="E10" s="1" t="s">
        <v>36</v>
      </c>
      <c r="F10" s="1" t="s">
        <v>93</v>
      </c>
      <c r="G10" t="s">
        <v>11</v>
      </c>
      <c r="H10" s="6">
        <v>1468</v>
      </c>
      <c r="I10" s="5">
        <v>616009</v>
      </c>
      <c r="J10" s="5">
        <v>616000</v>
      </c>
      <c r="K10" s="5">
        <f t="shared" si="0"/>
        <v>492800</v>
      </c>
    </row>
    <row r="11" spans="1:12" ht="135" x14ac:dyDescent="0.25">
      <c r="A11">
        <f t="shared" si="1"/>
        <v>10</v>
      </c>
      <c r="B11" t="s">
        <v>76</v>
      </c>
      <c r="C11" s="1" t="s">
        <v>77</v>
      </c>
      <c r="D11" t="s">
        <v>5</v>
      </c>
      <c r="E11" s="1" t="s">
        <v>78</v>
      </c>
      <c r="F11" s="1" t="s">
        <v>94</v>
      </c>
      <c r="G11" t="s">
        <v>6</v>
      </c>
      <c r="H11" s="4">
        <v>3290</v>
      </c>
      <c r="I11" s="5">
        <v>175000</v>
      </c>
      <c r="J11" s="5">
        <v>175000</v>
      </c>
      <c r="K11" s="5">
        <f t="shared" si="0"/>
        <v>140000</v>
      </c>
    </row>
    <row r="12" spans="1:12" ht="60" x14ac:dyDescent="0.25">
      <c r="A12">
        <f t="shared" si="1"/>
        <v>11</v>
      </c>
      <c r="B12" t="s">
        <v>38</v>
      </c>
      <c r="C12" s="1" t="s">
        <v>37</v>
      </c>
      <c r="D12" t="s">
        <v>5</v>
      </c>
      <c r="E12" s="1" t="s">
        <v>39</v>
      </c>
      <c r="F12" s="1" t="s">
        <v>93</v>
      </c>
      <c r="G12" t="s">
        <v>11</v>
      </c>
      <c r="H12" s="4">
        <v>905</v>
      </c>
      <c r="I12" s="5">
        <v>232000</v>
      </c>
      <c r="J12" s="5">
        <v>232000</v>
      </c>
      <c r="K12" s="5">
        <f t="shared" si="0"/>
        <v>185600</v>
      </c>
    </row>
    <row r="13" spans="1:12" ht="210" x14ac:dyDescent="0.25">
      <c r="A13">
        <f t="shared" si="1"/>
        <v>12</v>
      </c>
      <c r="B13" t="s">
        <v>41</v>
      </c>
      <c r="C13" s="1" t="s">
        <v>40</v>
      </c>
      <c r="D13" t="s">
        <v>10</v>
      </c>
      <c r="E13" s="1" t="s">
        <v>42</v>
      </c>
      <c r="F13" s="1" t="s">
        <v>94</v>
      </c>
      <c r="G13" t="s">
        <v>29</v>
      </c>
      <c r="H13" s="4">
        <v>415</v>
      </c>
      <c r="I13" s="5">
        <v>148627</v>
      </c>
      <c r="J13" s="5">
        <v>148700</v>
      </c>
      <c r="K13" s="5">
        <f t="shared" si="0"/>
        <v>118960</v>
      </c>
    </row>
    <row r="14" spans="1:12" ht="135" x14ac:dyDescent="0.25">
      <c r="A14">
        <f t="shared" si="1"/>
        <v>13</v>
      </c>
      <c r="B14" t="s">
        <v>79</v>
      </c>
      <c r="C14" s="1" t="s">
        <v>80</v>
      </c>
      <c r="D14" t="s">
        <v>74</v>
      </c>
      <c r="E14" s="1" t="s">
        <v>81</v>
      </c>
      <c r="F14" s="1" t="s">
        <v>93</v>
      </c>
      <c r="G14" t="s">
        <v>29</v>
      </c>
      <c r="H14" s="7" t="s">
        <v>89</v>
      </c>
      <c r="I14" s="5">
        <v>98405</v>
      </c>
      <c r="J14" s="5">
        <v>98500</v>
      </c>
      <c r="K14" s="5">
        <f t="shared" si="0"/>
        <v>78800</v>
      </c>
    </row>
    <row r="15" spans="1:12" ht="105" x14ac:dyDescent="0.25">
      <c r="A15">
        <f t="shared" si="1"/>
        <v>14</v>
      </c>
      <c r="B15" t="s">
        <v>82</v>
      </c>
      <c r="C15" s="1" t="s">
        <v>83</v>
      </c>
      <c r="D15" t="s">
        <v>74</v>
      </c>
      <c r="E15" s="1" t="s">
        <v>84</v>
      </c>
      <c r="F15" s="1" t="s">
        <v>93</v>
      </c>
      <c r="G15" t="s">
        <v>11</v>
      </c>
      <c r="H15" s="4">
        <v>1695</v>
      </c>
      <c r="I15" s="5">
        <v>647000</v>
      </c>
      <c r="J15" s="5">
        <v>647000</v>
      </c>
      <c r="K15" s="5">
        <f t="shared" si="0"/>
        <v>517600</v>
      </c>
    </row>
    <row r="16" spans="1:12" ht="165" x14ac:dyDescent="0.25">
      <c r="A16">
        <f t="shared" si="1"/>
        <v>15</v>
      </c>
      <c r="B16" t="s">
        <v>47</v>
      </c>
      <c r="C16" s="1" t="s">
        <v>46</v>
      </c>
      <c r="D16" t="s">
        <v>20</v>
      </c>
      <c r="E16" s="1" t="s">
        <v>48</v>
      </c>
      <c r="F16" s="1" t="s">
        <v>93</v>
      </c>
      <c r="G16" t="s">
        <v>6</v>
      </c>
      <c r="H16" s="4">
        <v>2200</v>
      </c>
      <c r="I16" s="5">
        <v>838761</v>
      </c>
      <c r="J16" s="5">
        <v>838800</v>
      </c>
      <c r="K16" s="5">
        <f t="shared" si="0"/>
        <v>671040</v>
      </c>
    </row>
    <row r="17" spans="1:12" ht="142.5" customHeight="1" x14ac:dyDescent="0.25">
      <c r="A17">
        <f t="shared" si="1"/>
        <v>16</v>
      </c>
      <c r="B17" t="s">
        <v>50</v>
      </c>
      <c r="C17" s="1" t="s">
        <v>49</v>
      </c>
      <c r="D17" t="s">
        <v>20</v>
      </c>
      <c r="E17" s="1" t="s">
        <v>51</v>
      </c>
      <c r="F17" s="1" t="s">
        <v>93</v>
      </c>
      <c r="G17" t="s">
        <v>29</v>
      </c>
      <c r="H17" s="4">
        <v>2030</v>
      </c>
      <c r="I17" s="5">
        <v>1375000</v>
      </c>
      <c r="J17" s="5">
        <v>1375000</v>
      </c>
      <c r="K17" s="5">
        <f t="shared" si="0"/>
        <v>1100000</v>
      </c>
    </row>
    <row r="18" spans="1:12" ht="390" x14ac:dyDescent="0.25">
      <c r="A18">
        <f t="shared" si="1"/>
        <v>17</v>
      </c>
      <c r="B18" t="s">
        <v>53</v>
      </c>
      <c r="C18" s="1" t="s">
        <v>52</v>
      </c>
      <c r="D18" t="s">
        <v>24</v>
      </c>
      <c r="E18" s="1" t="s">
        <v>54</v>
      </c>
      <c r="F18" s="1" t="s">
        <v>94</v>
      </c>
      <c r="G18" t="s">
        <v>11</v>
      </c>
      <c r="H18" s="6">
        <v>2600</v>
      </c>
      <c r="I18" s="5">
        <v>195366</v>
      </c>
      <c r="J18" s="5">
        <v>195400</v>
      </c>
      <c r="K18" s="5">
        <f t="shared" si="0"/>
        <v>156320</v>
      </c>
    </row>
    <row r="19" spans="1:12" ht="144" customHeight="1" x14ac:dyDescent="0.25">
      <c r="A19">
        <f t="shared" si="1"/>
        <v>18</v>
      </c>
      <c r="B19" t="s">
        <v>56</v>
      </c>
      <c r="C19" s="1" t="s">
        <v>55</v>
      </c>
      <c r="D19" t="s">
        <v>57</v>
      </c>
      <c r="E19" s="1" t="s">
        <v>58</v>
      </c>
      <c r="F19" s="1" t="s">
        <v>93</v>
      </c>
      <c r="G19" t="s">
        <v>11</v>
      </c>
      <c r="H19" s="6">
        <v>1000</v>
      </c>
      <c r="I19" s="5">
        <v>526593</v>
      </c>
      <c r="J19" s="5">
        <v>526600</v>
      </c>
      <c r="K19" s="5">
        <f t="shared" si="0"/>
        <v>421280</v>
      </c>
    </row>
    <row r="20" spans="1:12" ht="135" x14ac:dyDescent="0.25">
      <c r="A20">
        <f t="shared" si="1"/>
        <v>19</v>
      </c>
      <c r="B20" t="s">
        <v>60</v>
      </c>
      <c r="C20" s="1" t="s">
        <v>59</v>
      </c>
      <c r="D20" t="s">
        <v>5</v>
      </c>
      <c r="E20" s="1" t="s">
        <v>62</v>
      </c>
      <c r="F20" s="1" t="s">
        <v>93</v>
      </c>
      <c r="G20" t="s">
        <v>61</v>
      </c>
      <c r="H20" s="4">
        <v>2640</v>
      </c>
      <c r="I20" s="5">
        <v>151000</v>
      </c>
      <c r="J20" s="5">
        <v>151000</v>
      </c>
      <c r="K20" s="5">
        <f t="shared" si="0"/>
        <v>120800</v>
      </c>
    </row>
    <row r="21" spans="1:12" ht="90" x14ac:dyDescent="0.25">
      <c r="A21">
        <f t="shared" si="1"/>
        <v>20</v>
      </c>
      <c r="B21" t="s">
        <v>64</v>
      </c>
      <c r="C21" s="1" t="s">
        <v>63</v>
      </c>
      <c r="D21" t="s">
        <v>10</v>
      </c>
      <c r="E21" s="1" t="s">
        <v>65</v>
      </c>
      <c r="F21" s="1" t="s">
        <v>93</v>
      </c>
      <c r="G21" t="s">
        <v>11</v>
      </c>
      <c r="H21" s="4">
        <v>585</v>
      </c>
      <c r="I21" s="5">
        <v>241913</v>
      </c>
      <c r="J21" s="5">
        <v>242000</v>
      </c>
      <c r="K21" s="5">
        <f t="shared" si="0"/>
        <v>193600</v>
      </c>
    </row>
    <row r="22" spans="1:12" ht="120" x14ac:dyDescent="0.25">
      <c r="A22">
        <f t="shared" si="1"/>
        <v>21</v>
      </c>
      <c r="B22" t="s">
        <v>67</v>
      </c>
      <c r="C22" s="1" t="s">
        <v>66</v>
      </c>
      <c r="D22" t="s">
        <v>20</v>
      </c>
      <c r="E22" s="1" t="s">
        <v>68</v>
      </c>
      <c r="F22" s="1" t="s">
        <v>93</v>
      </c>
      <c r="G22" t="s">
        <v>11</v>
      </c>
      <c r="H22" s="6">
        <v>1731</v>
      </c>
      <c r="I22" s="5">
        <v>282200</v>
      </c>
      <c r="J22" s="5">
        <v>282200</v>
      </c>
      <c r="K22" s="5">
        <f t="shared" si="0"/>
        <v>225760</v>
      </c>
    </row>
    <row r="23" spans="1:12" ht="120" x14ac:dyDescent="0.25">
      <c r="A23">
        <f t="shared" si="1"/>
        <v>22</v>
      </c>
      <c r="B23" t="s">
        <v>85</v>
      </c>
      <c r="C23" s="1" t="s">
        <v>86</v>
      </c>
      <c r="D23" t="s">
        <v>28</v>
      </c>
      <c r="E23" s="1" t="s">
        <v>87</v>
      </c>
      <c r="F23" s="1" t="s">
        <v>94</v>
      </c>
      <c r="G23" t="s">
        <v>11</v>
      </c>
      <c r="H23" s="6">
        <v>1284</v>
      </c>
      <c r="I23" s="5">
        <v>204975</v>
      </c>
      <c r="J23" s="5">
        <v>205000</v>
      </c>
      <c r="K23" s="5">
        <f>0.8*J23</f>
        <v>164000</v>
      </c>
    </row>
    <row r="24" spans="1:12" ht="60" x14ac:dyDescent="0.25">
      <c r="A24">
        <f t="shared" si="1"/>
        <v>23</v>
      </c>
      <c r="B24" t="s">
        <v>43</v>
      </c>
      <c r="C24" s="1" t="s">
        <v>90</v>
      </c>
      <c r="D24" t="s">
        <v>44</v>
      </c>
      <c r="E24" s="1" t="s">
        <v>45</v>
      </c>
      <c r="F24" s="1" t="s">
        <v>97</v>
      </c>
      <c r="G24" t="s">
        <v>11</v>
      </c>
      <c r="H24" s="4" t="s">
        <v>89</v>
      </c>
      <c r="I24" s="5">
        <v>35000</v>
      </c>
      <c r="J24" s="5">
        <v>35000</v>
      </c>
      <c r="K24" s="5">
        <f>0.5*J24</f>
        <v>17500</v>
      </c>
    </row>
    <row r="25" spans="1:12" x14ac:dyDescent="0.25">
      <c r="H25" s="4"/>
      <c r="I25" s="4"/>
      <c r="J25" s="4"/>
      <c r="K25" s="4"/>
    </row>
    <row r="26" spans="1:12" x14ac:dyDescent="0.25">
      <c r="H26" s="4"/>
      <c r="I26" s="4"/>
      <c r="J26" s="4"/>
      <c r="K26" s="4"/>
    </row>
    <row r="27" spans="1:12" x14ac:dyDescent="0.25">
      <c r="H27" s="4"/>
      <c r="I27" s="4"/>
      <c r="J27" s="4"/>
      <c r="K27" s="8">
        <f>SUM(K2:K26)</f>
        <v>7929420</v>
      </c>
      <c r="L27" s="2" t="s">
        <v>95</v>
      </c>
    </row>
    <row r="28" spans="1:12" x14ac:dyDescent="0.25">
      <c r="H28" s="4"/>
      <c r="I28" s="4"/>
      <c r="J28" s="4"/>
      <c r="K28" s="4"/>
    </row>
  </sheetData>
  <printOptions gridLines="1"/>
  <pageMargins left="0.7" right="0.7" top="0.75" bottom="0.75" header="0.3" footer="0.3"/>
  <pageSetup paperSize="3" scale="71"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3EAFDA19406B848B7101DD146C7E85B" ma:contentTypeVersion="18" ma:contentTypeDescription="Create a new document." ma:contentTypeScope="" ma:versionID="39a1344c21666c4780c4214b4c4850a1">
  <xsd:schema xmlns:xsd="http://www.w3.org/2001/XMLSchema" xmlns:xs="http://www.w3.org/2001/XMLSchema" xmlns:p="http://schemas.microsoft.com/office/2006/metadata/properties" xmlns:ns2="8fd47c45-8aaa-4bb9-a294-41bdb653617e" xmlns:ns3="2a208fe3-8287-4a8b-b629-d45392ca0f10" xmlns:ns4="22ec0dd7-095b-41f2-b8b8-a624496b8c6b" targetNamespace="http://schemas.microsoft.com/office/2006/metadata/properties" ma:root="true" ma:fieldsID="5da6e6d147b0f112825d5ae4887165ea" ns2:_="" ns3:_="" ns4:_="">
    <xsd:import namespace="8fd47c45-8aaa-4bb9-a294-41bdb653617e"/>
    <xsd:import namespace="2a208fe3-8287-4a8b-b629-d45392ca0f10"/>
    <xsd:import namespace="22ec0dd7-095b-41f2-b8b8-a624496b8c6b"/>
    <xsd:element name="properties">
      <xsd:complexType>
        <xsd:sequence>
          <xsd:element name="documentManagement">
            <xsd:complexType>
              <xsd:all>
                <xsd:element ref="ns2:_dlc_Exempt" minOccurs="0"/>
                <xsd:element ref="ns3:SharedWithUsers" minOccurs="0"/>
                <xsd:element ref="ns4:_dlc_DocId" minOccurs="0"/>
                <xsd:element ref="ns4:_dlc_DocIdUrl" minOccurs="0"/>
                <xsd:element ref="ns4: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fd47c45-8aaa-4bb9-a294-41bdb653617e" elementFormDefault="qualified">
    <xsd:import namespace="http://schemas.microsoft.com/office/2006/documentManagement/types"/>
    <xsd:import namespace="http://schemas.microsoft.com/office/infopath/2007/PartnerControls"/>
    <xsd:element name="_dlc_Exempt" ma:index="8" nillable="true" ma:displayName="Exempt from Policy" ma:description="" ma:hidden="true" ma:internalName="_dlc_Exempt"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a208fe3-8287-4a8b-b629-d45392ca0f10" elementFormDefault="qualified">
    <xsd:import namespace="http://schemas.microsoft.com/office/2006/documentManagement/types"/>
    <xsd:import namespace="http://schemas.microsoft.com/office/infopath/2007/PartnerControls"/>
    <xsd:element name="SharedWithUsers" ma:index="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ec0dd7-095b-41f2-b8b8-a624496b8c6b" elementFormDefault="qualified">
    <xsd:import namespace="http://schemas.microsoft.com/office/2006/documentManagement/types"/>
    <xsd:import namespace="http://schemas.microsoft.com/office/infopath/2007/PartnerControls"/>
    <xsd:element name="_dlc_DocId" ma:index="10" nillable="true" ma:displayName="Document ID Value" ma:description="The value of the document ID assigned to this item." ma:internalName="_dlc_DocId" ma:readOnly="true">
      <xsd:simpleType>
        <xsd:restriction base="dms:Text"/>
      </xsd:simpleType>
    </xsd:element>
    <xsd:element name="_dlc_DocIdUrl" ma:index="1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2"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p:Policy xmlns:p="office.server.policy" id="" local="true">
  <p:Name>Document</p:Name>
  <p:Description/>
  <p:Statement/>
  <p:PolicyItems/>
</p:Policy>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p:properties xmlns:p="http://schemas.microsoft.com/office/2006/metadata/properties" xmlns:xsi="http://www.w3.org/2001/XMLSchema-instance" xmlns:pc="http://schemas.microsoft.com/office/infopath/2007/PartnerControls">
  <documentManagement>
    <_dlc_DocId xmlns="22ec0dd7-095b-41f2-b8b8-a624496b8c6b">E23TXWV46JPD-1446909593-6585</_dlc_DocId>
    <_dlc_DocIdUrl xmlns="22ec0dd7-095b-41f2-b8b8-a624496b8c6b">
      <Url>https://outside.vermont.gov/agency/VTRANS/external/MAB-LP/_layouts/15/DocIdRedir.aspx?ID=E23TXWV46JPD-1446909593-6585</Url>
      <Description>E23TXWV46JPD-1446909593-6585</Description>
    </_dlc_DocIdUrl>
  </documentManagement>
</p:properties>
</file>

<file path=customXml/itemProps1.xml><?xml version="1.0" encoding="utf-8"?>
<ds:datastoreItem xmlns:ds="http://schemas.openxmlformats.org/officeDocument/2006/customXml" ds:itemID="{3E12E400-562B-42B7-9160-7586313C5ED3}"/>
</file>

<file path=customXml/itemProps2.xml><?xml version="1.0" encoding="utf-8"?>
<ds:datastoreItem xmlns:ds="http://schemas.openxmlformats.org/officeDocument/2006/customXml" ds:itemID="{B4D2F50D-D18B-4D81-9DB5-2B4F80E0A64D}"/>
</file>

<file path=customXml/itemProps3.xml><?xml version="1.0" encoding="utf-8"?>
<ds:datastoreItem xmlns:ds="http://schemas.openxmlformats.org/officeDocument/2006/customXml" ds:itemID="{348BE189-F6C2-4110-B65F-CA9BFD633B84}"/>
</file>

<file path=customXml/itemProps4.xml><?xml version="1.0" encoding="utf-8"?>
<ds:datastoreItem xmlns:ds="http://schemas.openxmlformats.org/officeDocument/2006/customXml" ds:itemID="{94FF8CD6-915C-4AAA-8F77-5B9053A1891B}"/>
</file>

<file path=customXml/itemProps5.xml><?xml version="1.0" encoding="utf-8"?>
<ds:datastoreItem xmlns:ds="http://schemas.openxmlformats.org/officeDocument/2006/customXml" ds:itemID="{6E667072-0D1B-47B3-AE3C-AA1B4D3C767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Large Scale Applicants</vt:lpstr>
      <vt:lpstr>'Large Scale Applicants'!Print_Titles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Jon Kaplan</cp:lastModifiedBy>
  <cp:lastPrinted>2017-08-15T20:37:34Z</cp:lastPrinted>
  <dcterms:created xsi:type="dcterms:W3CDTF">2017-07-24T12:55:32Z</dcterms:created>
  <dcterms:modified xsi:type="dcterms:W3CDTF">2017-09-19T12:43:58Z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0x010100F3EAFDA19406B848B7101DD146C7E85B</vt:lpwstr>
  </property>
  <property fmtid="{D5CDD505-2E9C-101B-9397-08002B2CF9AE}" pid="3" name="_dlc_DocIdItemGuid">
    <vt:lpwstr>11f597f1-198a-46bd-b1ff-787c3921396b</vt:lpwstr>
  </property>
</Properties>
</file>